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ST\Desktop\"/>
    </mc:Choice>
  </mc:AlternateContent>
  <xr:revisionPtr revIDLastSave="0" documentId="13_ncr:1_{1A176DCA-8437-4335-A149-0869865E6F27}" xr6:coauthVersionLast="43" xr6:coauthVersionMax="43" xr10:uidLastSave="{00000000-0000-0000-0000-000000000000}"/>
  <workbookProtection workbookAlgorithmName="SHA-512" workbookHashValue="/yNAynOEwnahUA9L7o8xG/x93uE6qvhR1VfBwpfB0tMWUB6X8HVpwcXZCYaPwx2cBgRDD+uM0IMVgYQhPNYCoQ==" workbookSaltValue="3JpOkSBCHBNtSltXiUpRgg==" workbookSpinCount="100000" lockStructure="1"/>
  <bookViews>
    <workbookView xWindow="-120" yWindow="-120" windowWidth="20730" windowHeight="11160" xr2:uid="{00000000-000D-0000-FFFF-FFFF00000000}"/>
  </bookViews>
  <sheets>
    <sheet name="发票台账" sheetId="5" r:id="rId1"/>
    <sheet name="发票登记" sheetId="6" r:id="rId2"/>
  </sheets>
  <externalReferences>
    <externalReference r:id="rId3"/>
  </externalReferences>
  <definedNames>
    <definedName name="_xlnm._FilterDatabase" localSheetId="0" hidden="1">发票台账!$A$9:$G$9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" i="6" l="1"/>
  <c r="B7" i="6"/>
  <c r="E9" i="5"/>
  <c r="B9" i="5"/>
  <c r="H3" i="6" l="1"/>
  <c r="G3" i="6"/>
  <c r="F3" i="6"/>
  <c r="E3" i="6"/>
  <c r="C1" i="6"/>
  <c r="B1" i="6"/>
  <c r="D3" i="6"/>
  <c r="C3" i="6"/>
  <c r="B2" i="6"/>
  <c r="B3" i="6"/>
  <c r="B4" i="6"/>
  <c r="A3" i="6" s="1"/>
  <c r="B9" i="6"/>
  <c r="C2" i="6" s="1"/>
  <c r="A2" i="6"/>
  <c r="D9" i="5"/>
  <c r="A9" i="5"/>
  <c r="A1" i="5"/>
  <c r="B2" i="5" s="1"/>
  <c r="C9" i="5"/>
  <c r="A3" i="5"/>
  <c r="F9" i="5"/>
  <c r="A2" i="5"/>
  <c r="A1" i="6"/>
  <c r="A5" i="5"/>
</calcChain>
</file>

<file path=xl/sharedStrings.xml><?xml version="1.0" encoding="utf-8"?>
<sst xmlns="http://schemas.openxmlformats.org/spreadsheetml/2006/main" count="32" uniqueCount="26">
  <si>
    <t>操作</t>
    <phoneticPr fontId="1" type="noConversion"/>
  </si>
  <si>
    <t>发票金额:</t>
    <phoneticPr fontId="1" type="noConversion"/>
  </si>
  <si>
    <t>发票号:</t>
    <phoneticPr fontId="1" type="noConversion"/>
  </si>
  <si>
    <t>校验码:</t>
    <phoneticPr fontId="1" type="noConversion"/>
  </si>
  <si>
    <t xml:space="preserve"> </t>
    <phoneticPr fontId="1" type="noConversion"/>
  </si>
  <si>
    <t>修改时间</t>
    <phoneticPr fontId="1" type="noConversion"/>
  </si>
  <si>
    <t>修改人</t>
    <phoneticPr fontId="1" type="noConversion"/>
  </si>
  <si>
    <t>创建时间</t>
    <phoneticPr fontId="1" type="noConversion"/>
  </si>
  <si>
    <t>创建人</t>
    <phoneticPr fontId="1" type="noConversion"/>
  </si>
  <si>
    <t>发票号</t>
    <phoneticPr fontId="1" type="noConversion"/>
  </si>
  <si>
    <t>二维码内容</t>
    <phoneticPr fontId="1" type="noConversion"/>
  </si>
  <si>
    <t>发票金额</t>
    <phoneticPr fontId="1" type="noConversion"/>
  </si>
  <si>
    <t>校验码</t>
    <phoneticPr fontId="1" type="noConversion"/>
  </si>
  <si>
    <t>备注</t>
    <phoneticPr fontId="1" type="noConversion"/>
  </si>
  <si>
    <t>发票日期</t>
    <phoneticPr fontId="1" type="noConversion"/>
  </si>
  <si>
    <t>01,10,044001609111,01841826,180.00,20170228,82738909122398182072,E5A2</t>
  </si>
  <si>
    <t>01841826</t>
  </si>
  <si>
    <t>82738909122398182072</t>
  </si>
  <si>
    <t>Test AAA</t>
  </si>
  <si>
    <t>1112 AAAaaa</t>
  </si>
  <si>
    <t>04280908</t>
  </si>
  <si>
    <t>01,10,044031700111,04280908,50.00,20170511,73099156943477971721,F9B7</t>
  </si>
  <si>
    <t>73099156943477971721</t>
  </si>
  <si>
    <t>08197912</t>
  </si>
  <si>
    <t>01,51,044031600111,08197912,1800.00,20170113,59594651850061477101,EC89</t>
  </si>
  <si>
    <t>59594651850061477101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</si>
</sst>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u/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2" fillId="3" borderId="0" xfId="0" applyFont="1" applyFill="1"/>
    <xf numFmtId="0" fontId="2" fillId="3" borderId="1" xfId="0" applyFont="1" applyFill="1" applyBorder="1"/>
    <xf numFmtId="0" fontId="3" fillId="3" borderId="0" xfId="0" applyFont="1" applyFill="1" applyBorder="1"/>
    <xf numFmtId="0" fontId="4" fillId="2" borderId="2" xfId="0" applyFont="1" applyFill="1" applyBorder="1"/>
    <xf numFmtId="0" fontId="0" fillId="0" borderId="0" xfId="0" applyAlignment="1">
      <alignment wrapText="1"/>
    </xf>
    <xf numFmtId="0" fontId="0" fillId="0" borderId="0" xfId="0" applyAlignment="1"/>
    <xf numFmtId="0" fontId="0" fillId="4" borderId="2" xfId="0" applyFill="1" applyBorder="1"/>
    <xf numFmtId="0" fontId="5" fillId="5" borderId="2" xfId="0" applyFont="1" applyFill="1" applyBorder="1"/>
    <xf numFmtId="0" fontId="0" fillId="6" borderId="2" xfId="0" applyFill="1" applyBorder="1"/>
    <xf numFmtId="0" fontId="0" fillId="0" borderId="2" xfId="0" applyBorder="1"/>
    <xf numFmtId="0" fontId="0" fillId="0" borderId="0" xfId="0" applyAlignment="1">
      <alignment horizontal="left" vertical="center"/>
    </xf>
    <xf numFmtId="0" fontId="0" fillId="0" borderId="0" xfId="0" quotePrefix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Users\TST\AppData\Roaming\Microsoft\AddIns\images\del.png" TargetMode="External"/><Relationship Id="rId2" Type="http://schemas.openxmlformats.org/officeDocument/2006/relationships/image" Target="file:///C:\Users\TST\AppData\Roaming\Microsoft\AddIns\images\edit.png" TargetMode="External"/><Relationship Id="rId1" Type="http://schemas.openxmlformats.org/officeDocument/2006/relationships/image" Target="file:///C:\Users\TST\AppData\Roaming\Microsoft\AddIns\images\view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28575</xdr:rowOff>
    </xdr:from>
    <xdr:to>
      <xdr:col>8</xdr:col>
      <xdr:colOff>352425</xdr:colOff>
      <xdr:row>6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7248525" y="28575"/>
          <a:ext cx="1819275" cy="352425"/>
          <a:chOff x="3524250" y="28575"/>
          <a:chExt cx="2114550" cy="352425"/>
        </a:xfrm>
      </xdr:grpSpPr>
      <xdr:sp macro="[1]!QueryforAdminFapiao" textlink="">
        <xdr:nvSpPr>
          <xdr:cNvPr id="1481" name="Rectangle: Rounded Corners 1480">
            <a:extLst>
              <a:ext uri="{FF2B5EF4-FFF2-40B4-BE49-F238E27FC236}">
                <a16:creationId xmlns:a16="http://schemas.microsoft.com/office/drawing/2014/main" id="{00000000-0008-0000-0200-0000C9050000}"/>
              </a:ext>
            </a:extLst>
          </xdr:cNvPr>
          <xdr:cNvSpPr/>
        </xdr:nvSpPr>
        <xdr:spPr>
          <a:xfrm>
            <a:off x="3524250" y="28575"/>
            <a:ext cx="628650" cy="342900"/>
          </a:xfrm>
          <a:prstGeom prst="roundRect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CN" altLang="en-US" sz="1100" b="1"/>
              <a:t>搜索</a:t>
            </a:r>
          </a:p>
        </xdr:txBody>
      </xdr:sp>
      <xdr:sp macro="[1]!Reset" textlink="">
        <xdr:nvSpPr>
          <xdr:cNvPr id="619" name="Rectangle: Rounded Corners 618">
            <a:extLst>
              <a:ext uri="{FF2B5EF4-FFF2-40B4-BE49-F238E27FC236}">
                <a16:creationId xmlns:a16="http://schemas.microsoft.com/office/drawing/2014/main" id="{00000000-0008-0000-0200-00006B020000}"/>
              </a:ext>
            </a:extLst>
          </xdr:cNvPr>
          <xdr:cNvSpPr/>
        </xdr:nvSpPr>
        <xdr:spPr>
          <a:xfrm>
            <a:off x="4257675" y="28575"/>
            <a:ext cx="628650" cy="342900"/>
          </a:xfrm>
          <a:prstGeom prst="roundRect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CN" altLang="en-US" sz="1100" b="1"/>
              <a:t>重置</a:t>
            </a:r>
          </a:p>
        </xdr:txBody>
      </xdr:sp>
      <xdr:sp macro="[1]!NewRecordFapiao" textlink="">
        <xdr:nvSpPr>
          <xdr:cNvPr id="620" name="Rectangle: Rounded Corners 619">
            <a:extLst>
              <a:ext uri="{FF2B5EF4-FFF2-40B4-BE49-F238E27FC236}">
                <a16:creationId xmlns:a16="http://schemas.microsoft.com/office/drawing/2014/main" id="{00000000-0008-0000-0200-00006C020000}"/>
              </a:ext>
            </a:extLst>
          </xdr:cNvPr>
          <xdr:cNvSpPr/>
        </xdr:nvSpPr>
        <xdr:spPr>
          <a:xfrm>
            <a:off x="5010150" y="28575"/>
            <a:ext cx="628650" cy="352425"/>
          </a:xfrm>
          <a:prstGeom prst="roundRect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CN" altLang="en-US" sz="1100" b="1"/>
              <a:t>新建</a:t>
            </a:r>
          </a:p>
        </xdr:txBody>
      </xdr:sp>
    </xdr:grp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228600</xdr:colOff>
      <xdr:row>10</xdr:row>
      <xdr:rowOff>47625</xdr:rowOff>
    </xdr:to>
    <xdr:pic macro="[1]!ViewRecordFapiao">
      <xdr:nvPicPr>
        <xdr:cNvPr id="1535" name="btnView_10_2">
          <a:extLst>
            <a:ext uri="{FF2B5EF4-FFF2-40B4-BE49-F238E27FC236}">
              <a16:creationId xmlns:a16="http://schemas.microsoft.com/office/drawing/2014/main" id="{27C3C662-B0A2-4DCE-B1CA-230321013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7248525" y="838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228600</xdr:colOff>
      <xdr:row>10</xdr:row>
      <xdr:rowOff>47625</xdr:rowOff>
    </xdr:to>
    <xdr:pic macro="[1]!EditRecordFapiao">
      <xdr:nvPicPr>
        <xdr:cNvPr id="1537" name="btnEdit_10_2">
          <a:extLst>
            <a:ext uri="{FF2B5EF4-FFF2-40B4-BE49-F238E27FC236}">
              <a16:creationId xmlns:a16="http://schemas.microsoft.com/office/drawing/2014/main" id="{18DAD76A-4480-4B2D-BD5E-0E9259F15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7981950" y="838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228600</xdr:colOff>
      <xdr:row>10</xdr:row>
      <xdr:rowOff>47625</xdr:rowOff>
    </xdr:to>
    <xdr:pic macro="[1]!DelRecordFapiao">
      <xdr:nvPicPr>
        <xdr:cNvPr id="1539" name="btnDel_10_2">
          <a:extLst>
            <a:ext uri="{FF2B5EF4-FFF2-40B4-BE49-F238E27FC236}">
              <a16:creationId xmlns:a16="http://schemas.microsoft.com/office/drawing/2014/main" id="{80EBDCE9-E1BA-4002-92A2-AD5F3C9EA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715375" y="838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228600</xdr:colOff>
      <xdr:row>11</xdr:row>
      <xdr:rowOff>47625</xdr:rowOff>
    </xdr:to>
    <xdr:pic macro="[1]!ViewRecordFapiao">
      <xdr:nvPicPr>
        <xdr:cNvPr id="1541" name="btnView_11_4">
          <a:extLst>
            <a:ext uri="{FF2B5EF4-FFF2-40B4-BE49-F238E27FC236}">
              <a16:creationId xmlns:a16="http://schemas.microsoft.com/office/drawing/2014/main" id="{43469424-4B90-4266-BDEB-736172492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7248525" y="1019175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228600</xdr:colOff>
      <xdr:row>11</xdr:row>
      <xdr:rowOff>47625</xdr:rowOff>
    </xdr:to>
    <xdr:pic macro="[1]!EditRecordFapiao">
      <xdr:nvPicPr>
        <xdr:cNvPr id="1543" name="btnEdit_11_4">
          <a:extLst>
            <a:ext uri="{FF2B5EF4-FFF2-40B4-BE49-F238E27FC236}">
              <a16:creationId xmlns:a16="http://schemas.microsoft.com/office/drawing/2014/main" id="{BE361FB7-5E7E-4694-A9A8-57920343C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7981950" y="1019175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228600</xdr:colOff>
      <xdr:row>11</xdr:row>
      <xdr:rowOff>47625</xdr:rowOff>
    </xdr:to>
    <xdr:pic macro="[1]!DelRecordFapiao">
      <xdr:nvPicPr>
        <xdr:cNvPr id="1545" name="btnDel_11_4">
          <a:extLst>
            <a:ext uri="{FF2B5EF4-FFF2-40B4-BE49-F238E27FC236}">
              <a16:creationId xmlns:a16="http://schemas.microsoft.com/office/drawing/2014/main" id="{FBD13DE4-AA46-4F25-A9FF-2CC6DF67C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715375" y="1019175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228600</xdr:colOff>
      <xdr:row>12</xdr:row>
      <xdr:rowOff>47625</xdr:rowOff>
    </xdr:to>
    <xdr:pic macro="[1]!ViewRecordFapiao">
      <xdr:nvPicPr>
        <xdr:cNvPr id="1547" name="btnView_12_3">
          <a:extLst>
            <a:ext uri="{FF2B5EF4-FFF2-40B4-BE49-F238E27FC236}">
              <a16:creationId xmlns:a16="http://schemas.microsoft.com/office/drawing/2014/main" id="{464FD309-C96E-4F3C-A817-961063426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7248525" y="12001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228600</xdr:colOff>
      <xdr:row>12</xdr:row>
      <xdr:rowOff>47625</xdr:rowOff>
    </xdr:to>
    <xdr:pic macro="[1]!EditRecordFapiao">
      <xdr:nvPicPr>
        <xdr:cNvPr id="1549" name="btnEdit_12_3">
          <a:extLst>
            <a:ext uri="{FF2B5EF4-FFF2-40B4-BE49-F238E27FC236}">
              <a16:creationId xmlns:a16="http://schemas.microsoft.com/office/drawing/2014/main" id="{9AD46078-B13C-400A-BBA6-A60D6675C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7981950" y="12001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228600</xdr:colOff>
      <xdr:row>12</xdr:row>
      <xdr:rowOff>47625</xdr:rowOff>
    </xdr:to>
    <xdr:pic macro="[1]!DelRecordFapiao">
      <xdr:nvPicPr>
        <xdr:cNvPr id="1551" name="btnDel_12_3">
          <a:extLst>
            <a:ext uri="{FF2B5EF4-FFF2-40B4-BE49-F238E27FC236}">
              <a16:creationId xmlns:a16="http://schemas.microsoft.com/office/drawing/2014/main" id="{F41DA568-3881-41DB-8523-D455489F3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715375" y="12001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228600</xdr:colOff>
      <xdr:row>13</xdr:row>
      <xdr:rowOff>47625</xdr:rowOff>
    </xdr:to>
    <xdr:pic macro="[1]!ViewRecordFapiao">
      <xdr:nvPicPr>
        <xdr:cNvPr id="1553" name="btnView_13_5">
          <a:extLst>
            <a:ext uri="{FF2B5EF4-FFF2-40B4-BE49-F238E27FC236}">
              <a16:creationId xmlns:a16="http://schemas.microsoft.com/office/drawing/2014/main" id="{277D959E-4E35-4851-9262-3FA79BC59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7248525" y="1381125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228600</xdr:colOff>
      <xdr:row>13</xdr:row>
      <xdr:rowOff>47625</xdr:rowOff>
    </xdr:to>
    <xdr:pic macro="[1]!EditRecordFapiao">
      <xdr:nvPicPr>
        <xdr:cNvPr id="1555" name="btnEdit_13_5">
          <a:extLst>
            <a:ext uri="{FF2B5EF4-FFF2-40B4-BE49-F238E27FC236}">
              <a16:creationId xmlns:a16="http://schemas.microsoft.com/office/drawing/2014/main" id="{D5880444-E9FF-44AF-9603-F5AE14AC2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7981950" y="1381125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228600</xdr:colOff>
      <xdr:row>13</xdr:row>
      <xdr:rowOff>47625</xdr:rowOff>
    </xdr:to>
    <xdr:pic macro="[1]!DelRecordFapiao">
      <xdr:nvPicPr>
        <xdr:cNvPr id="1557" name="btnDel_13_5">
          <a:extLst>
            <a:ext uri="{FF2B5EF4-FFF2-40B4-BE49-F238E27FC236}">
              <a16:creationId xmlns:a16="http://schemas.microsoft.com/office/drawing/2014/main" id="{3AD5FEA1-4983-4154-9468-0573D080D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715375" y="1381125"/>
          <a:ext cx="228600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14</xdr:row>
      <xdr:rowOff>47625</xdr:rowOff>
    </xdr:from>
    <xdr:to>
      <xdr:col>1</xdr:col>
      <xdr:colOff>276225</xdr:colOff>
      <xdr:row>16</xdr:row>
      <xdr:rowOff>9525</xdr:rowOff>
    </xdr:to>
    <xdr:sp macro="[1]!SaveRecord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07FFE332-65C6-49EC-939B-86B931B0E305}"/>
            </a:ext>
          </a:extLst>
        </xdr:cNvPr>
        <xdr:cNvSpPr/>
      </xdr:nvSpPr>
      <xdr:spPr>
        <a:xfrm>
          <a:off x="333375" y="2400300"/>
          <a:ext cx="628650" cy="3238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 b="1"/>
            <a:t>保    存</a:t>
          </a:r>
        </a:p>
      </xdr:txBody>
    </xdr:sp>
    <xdr:clientData/>
  </xdr:twoCellAnchor>
  <xdr:twoCellAnchor>
    <xdr:from>
      <xdr:col>1</xdr:col>
      <xdr:colOff>495300</xdr:colOff>
      <xdr:row>14</xdr:row>
      <xdr:rowOff>57150</xdr:rowOff>
    </xdr:from>
    <xdr:to>
      <xdr:col>2</xdr:col>
      <xdr:colOff>266700</xdr:colOff>
      <xdr:row>16</xdr:row>
      <xdr:rowOff>19050</xdr:rowOff>
    </xdr:to>
    <xdr:sp macro="[1]!DeleteActiveSheet" textlink="">
      <xdr:nvSpPr>
        <xdr:cNvPr id="4" name="Rectangle: Rounded Corners 2">
          <a:extLst>
            <a:ext uri="{FF2B5EF4-FFF2-40B4-BE49-F238E27FC236}">
              <a16:creationId xmlns:a16="http://schemas.microsoft.com/office/drawing/2014/main" id="{B2882968-9402-4ED0-8D34-4F8F1A18D479}"/>
            </a:ext>
          </a:extLst>
        </xdr:cNvPr>
        <xdr:cNvSpPr/>
      </xdr:nvSpPr>
      <xdr:spPr>
        <a:xfrm>
          <a:off x="1181100" y="2590800"/>
          <a:ext cx="628650" cy="3238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 b="1" baseline="0"/>
            <a:t> 关  闭</a:t>
          </a:r>
          <a:endParaRPr lang="zh-CN" altLang="en-US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ExcelAPInet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DeleteActiveSheet"/>
      <definedName name="DelRecordFapiao"/>
      <definedName name="EditRecordFapiao"/>
      <definedName name="NewRecordFapiao"/>
      <definedName name="QueryforAdminFapiao"/>
      <definedName name="Reset"/>
      <definedName name="SaveRecord"/>
      <definedName name="ViewRecordFapiao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4" tint="-0.249977111117893"/>
  </sheetPr>
  <dimension ref="A1:K13"/>
  <sheetViews>
    <sheetView tabSelected="1" topLeftCell="A6" workbookViewId="0">
      <selection activeCell="B19" sqref="B19"/>
    </sheetView>
  </sheetViews>
  <sheetFormatPr defaultRowHeight="14.25" x14ac:dyDescent="0.2"/>
  <cols>
    <col min="1" max="1" width="14.375" customWidth="1"/>
    <col min="2" max="2" width="27.125" customWidth="1"/>
    <col min="3" max="3" width="10.125" customWidth="1"/>
    <col min="4" max="4" width="10.75" customWidth="1"/>
    <col min="5" max="6" width="16.375" customWidth="1"/>
    <col min="7" max="9" width="9.625" customWidth="1"/>
  </cols>
  <sheetData>
    <row r="1" spans="1:11" hidden="1" x14ac:dyDescent="0.2">
      <c r="A1" s="1" t="str">
        <f>_xll.QueryTable("MD-D")</f>
        <v>MD-D</v>
      </c>
      <c r="B1" s="1"/>
      <c r="C1" s="1"/>
      <c r="D1" s="1"/>
      <c r="E1" s="1"/>
      <c r="F1" s="1"/>
      <c r="G1" s="1"/>
      <c r="K1" s="8"/>
    </row>
    <row r="2" spans="1:11" hidden="1" x14ac:dyDescent="0.2">
      <c r="A2" s="1" t="str">
        <f>_xll.FilterField(A1,"发票号",B7)</f>
        <v/>
      </c>
      <c r="B2" s="1" t="str">
        <f>_xll.FilterField(A1,"校验码",B6,"Like")</f>
        <v/>
      </c>
      <c r="C2" s="1"/>
      <c r="D2" s="1"/>
      <c r="E2" s="1"/>
      <c r="F2" s="1"/>
      <c r="G2" s="1"/>
      <c r="K2" s="7"/>
    </row>
    <row r="3" spans="1:11" hidden="1" x14ac:dyDescent="0.2">
      <c r="A3" s="19" t="str">
        <f>_xll.FilterField(A1,"发票金额",D6,"between",D7)</f>
        <v/>
      </c>
      <c r="B3" s="19"/>
      <c r="C3" s="19"/>
      <c r="D3" s="19"/>
      <c r="E3" s="19"/>
      <c r="F3" s="13"/>
      <c r="G3" s="1"/>
      <c r="K3" s="7"/>
    </row>
    <row r="4" spans="1:11" hidden="1" x14ac:dyDescent="0.2">
      <c r="A4" s="1"/>
      <c r="B4" s="1"/>
      <c r="C4" s="1"/>
      <c r="D4" s="1"/>
      <c r="E4" s="1"/>
      <c r="F4" s="1"/>
      <c r="G4" s="1"/>
      <c r="K4" s="7"/>
    </row>
    <row r="5" spans="1:11" ht="16.5" hidden="1" x14ac:dyDescent="0.35">
      <c r="A5" s="18" t="str">
        <f>_xll.WhereAnd(A2,B2,_xll.WhereOr(A3,A4))</f>
        <v>( and  and ())</v>
      </c>
      <c r="B5" s="18"/>
      <c r="C5" s="18"/>
      <c r="D5" s="18"/>
      <c r="E5" s="18"/>
      <c r="F5" s="18"/>
      <c r="G5" s="18"/>
      <c r="H5" s="2"/>
      <c r="I5" s="2"/>
    </row>
    <row r="6" spans="1:11" ht="16.5" x14ac:dyDescent="0.35">
      <c r="A6" s="3" t="s">
        <v>3</v>
      </c>
      <c r="C6" s="3" t="s">
        <v>1</v>
      </c>
      <c r="D6" s="4"/>
      <c r="E6" s="3"/>
      <c r="F6" s="3"/>
      <c r="G6" s="3"/>
      <c r="H6" s="3"/>
      <c r="I6" s="3"/>
    </row>
    <row r="7" spans="1:11" ht="16.5" x14ac:dyDescent="0.35">
      <c r="A7" s="3" t="s">
        <v>2</v>
      </c>
      <c r="B7" s="14"/>
      <c r="C7" s="3" t="s">
        <v>1</v>
      </c>
      <c r="D7" s="4"/>
      <c r="E7" s="3"/>
      <c r="F7" s="3"/>
      <c r="G7" s="3"/>
      <c r="H7" s="3"/>
      <c r="I7" s="3"/>
    </row>
    <row r="8" spans="1:11" ht="16.5" x14ac:dyDescent="0.35">
      <c r="A8" s="3"/>
      <c r="B8" s="5"/>
      <c r="C8" s="3"/>
      <c r="D8" s="3"/>
      <c r="E8" s="3"/>
      <c r="F8" s="3"/>
      <c r="G8" s="3"/>
      <c r="H8" s="3"/>
      <c r="I8" s="3"/>
    </row>
    <row r="9" spans="1:11" ht="16.5" x14ac:dyDescent="0.35">
      <c r="A9" s="6" t="str">
        <f>_xll.QueryField("发票号")</f>
        <v>发票号</v>
      </c>
      <c r="B9" s="6" t="str">
        <f>_xll.QueryField("二维码内容")</f>
        <v>二维码内容</v>
      </c>
      <c r="C9" s="6" t="str">
        <f>_xll.QueryField("发票金额")</f>
        <v>发票金额</v>
      </c>
      <c r="D9" s="6" t="str">
        <f>_xll.QueryField("发票日期")</f>
        <v>发票日期</v>
      </c>
      <c r="E9" s="6" t="str">
        <f>_xll.QueryField("校验码")</f>
        <v>校验码</v>
      </c>
      <c r="F9" s="6" t="str">
        <f>_xll.QueryField("备注")</f>
        <v>备注</v>
      </c>
      <c r="G9" s="15" t="s">
        <v>0</v>
      </c>
      <c r="H9" s="16"/>
      <c r="I9" s="17"/>
    </row>
    <row r="10" spans="1:11" x14ac:dyDescent="0.2">
      <c r="A10" s="14" t="s">
        <v>16</v>
      </c>
      <c r="B10" t="s">
        <v>15</v>
      </c>
      <c r="C10">
        <v>180</v>
      </c>
      <c r="D10">
        <v>20170228</v>
      </c>
      <c r="E10" s="14" t="s">
        <v>17</v>
      </c>
      <c r="F10">
        <v>1234</v>
      </c>
    </row>
    <row r="11" spans="1:11" x14ac:dyDescent="0.2">
      <c r="A11" s="14" t="s">
        <v>16</v>
      </c>
      <c r="B11" t="s">
        <v>15</v>
      </c>
      <c r="C11">
        <v>180</v>
      </c>
      <c r="D11">
        <v>20170228</v>
      </c>
      <c r="E11" s="14" t="s">
        <v>17</v>
      </c>
      <c r="F11" t="s">
        <v>19</v>
      </c>
    </row>
    <row r="12" spans="1:11" x14ac:dyDescent="0.2">
      <c r="A12" s="14" t="s">
        <v>20</v>
      </c>
      <c r="B12" t="s">
        <v>21</v>
      </c>
      <c r="C12">
        <v>50</v>
      </c>
      <c r="D12">
        <v>20170511</v>
      </c>
      <c r="E12" s="14" t="s">
        <v>22</v>
      </c>
      <c r="F12" t="s">
        <v>18</v>
      </c>
    </row>
    <row r="13" spans="1:11" x14ac:dyDescent="0.2">
      <c r="A13" s="14" t="s">
        <v>23</v>
      </c>
      <c r="B13" t="s">
        <v>24</v>
      </c>
      <c r="C13">
        <v>1800</v>
      </c>
      <c r="D13">
        <v>20170113</v>
      </c>
      <c r="E13" s="14" t="s">
        <v>25</v>
      </c>
      <c r="F13" t="s">
        <v>18</v>
      </c>
    </row>
  </sheetData>
  <mergeCells count="3">
    <mergeCell ref="G9:I9"/>
    <mergeCell ref="A5:G5"/>
    <mergeCell ref="A3:E3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34D57-2905-4B12-BF9F-AF2E891F3C76}">
  <sheetPr codeName="Sheet1">
    <tabColor theme="4" tint="-0.249977111117893"/>
  </sheetPr>
  <dimension ref="A1:H18"/>
  <sheetViews>
    <sheetView workbookViewId="0">
      <selection activeCell="D13" sqref="D13"/>
    </sheetView>
  </sheetViews>
  <sheetFormatPr defaultRowHeight="14.25" x14ac:dyDescent="0.2"/>
  <cols>
    <col min="2" max="2" width="11.25" customWidth="1"/>
  </cols>
  <sheetData>
    <row r="1" spans="1:8" x14ac:dyDescent="0.2">
      <c r="A1" t="str">
        <f ca="1">_xll.SetForm(A1:H14)</f>
        <v>A1:H14</v>
      </c>
      <c r="B1" t="str">
        <f>_xll.SetTable("MD-D")</f>
        <v>MD-D</v>
      </c>
      <c r="C1">
        <f>_xll.SetId(0)</f>
        <v>0</v>
      </c>
    </row>
    <row r="2" spans="1:8" x14ac:dyDescent="0.2">
      <c r="A2" t="str">
        <f>_xll.SetValue("校验码",B7)</f>
        <v>校验码,@校验码</v>
      </c>
      <c r="B2" t="str">
        <f>_xll.SetValue("备注",B8)</f>
        <v>备注,@备注</v>
      </c>
      <c r="C2" t="str">
        <f>_xll.SetValue("发票日期",B9)</f>
        <v>发票日期,@发票日期</v>
      </c>
    </row>
    <row r="3" spans="1:8" x14ac:dyDescent="0.2">
      <c r="A3" t="str">
        <f>_xll.SetValue("发票号",B4)</f>
        <v>发票号,@发票号</v>
      </c>
      <c r="B3" t="str">
        <f>_xll.SetValue("二维码内容",B5)</f>
        <v>二维码内容,@二维码内容</v>
      </c>
      <c r="C3" t="str">
        <f>_xll.SetValue("备注",B8)</f>
        <v>备注,@备注</v>
      </c>
      <c r="D3" t="str">
        <f>_xll.SetValue("发票金额",B6)</f>
        <v>发票金额,@发票金额</v>
      </c>
      <c r="E3" t="str">
        <f>_xll.SetValue("创建人",B10)</f>
        <v>创建人,@创建人</v>
      </c>
      <c r="F3" t="str">
        <f>_xll.SetValue("创建时间",B11)</f>
        <v>创建时间,@创建时间</v>
      </c>
      <c r="G3" t="str">
        <f>_xll.SetValue("修改人",B12)</f>
        <v>修改人,@修改人</v>
      </c>
      <c r="H3" t="str">
        <f>_xll.SetValue("修改时间",B13)</f>
        <v>修改时间,@修改时间</v>
      </c>
    </row>
    <row r="4" spans="1:8" x14ac:dyDescent="0.2">
      <c r="A4" s="10" t="s">
        <v>9</v>
      </c>
      <c r="B4" s="11" t="str">
        <f>_xll.GetInvoiceNumber(B5)</f>
        <v>01841826</v>
      </c>
    </row>
    <row r="5" spans="1:8" x14ac:dyDescent="0.2">
      <c r="A5" s="10" t="s">
        <v>10</v>
      </c>
      <c r="B5" s="12" t="s">
        <v>15</v>
      </c>
    </row>
    <row r="6" spans="1:8" x14ac:dyDescent="0.2">
      <c r="A6" s="10" t="s">
        <v>11</v>
      </c>
      <c r="B6" s="11" t="str">
        <f>_xll.GetInvoiceAmount(B5)</f>
        <v>180.00</v>
      </c>
    </row>
    <row r="7" spans="1:8" x14ac:dyDescent="0.2">
      <c r="A7" s="10" t="s">
        <v>12</v>
      </c>
      <c r="B7" s="11" t="str">
        <f>"'" &amp; _xll.GetInvoiceCheckCode(B5)</f>
        <v>'82738909122398182072</v>
      </c>
    </row>
    <row r="8" spans="1:8" x14ac:dyDescent="0.2">
      <c r="A8" s="10" t="s">
        <v>13</v>
      </c>
      <c r="B8" s="11"/>
    </row>
    <row r="9" spans="1:8" x14ac:dyDescent="0.2">
      <c r="A9" s="10" t="s">
        <v>14</v>
      </c>
      <c r="B9" s="11" t="str">
        <f>_xll.GetInvoiceDate(B5)</f>
        <v>20170228</v>
      </c>
    </row>
    <row r="10" spans="1:8" x14ac:dyDescent="0.2">
      <c r="A10" s="10" t="s">
        <v>8</v>
      </c>
      <c r="B10" s="9"/>
    </row>
    <row r="11" spans="1:8" x14ac:dyDescent="0.2">
      <c r="A11" s="10" t="s">
        <v>7</v>
      </c>
      <c r="B11" s="9"/>
    </row>
    <row r="12" spans="1:8" x14ac:dyDescent="0.2">
      <c r="A12" s="10" t="s">
        <v>6</v>
      </c>
      <c r="B12" s="9"/>
    </row>
    <row r="13" spans="1:8" x14ac:dyDescent="0.2">
      <c r="A13" s="10" t="s">
        <v>5</v>
      </c>
      <c r="B13" s="9"/>
    </row>
    <row r="18" spans="7:7" x14ac:dyDescent="0.2">
      <c r="G18" t="s">
        <v>4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发票台账</vt:lpstr>
      <vt:lpstr>发票登记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TST</cp:lastModifiedBy>
  <dcterms:created xsi:type="dcterms:W3CDTF">2015-06-05T18:17:20Z</dcterms:created>
  <dcterms:modified xsi:type="dcterms:W3CDTF">2019-08-31T13:01:31Z</dcterms:modified>
</cp:coreProperties>
</file>